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1620" yWindow="0" windowWidth="21240" windowHeight="18880" tabRatio="500" firstSheet="2" activeTab="4"/>
  </bookViews>
  <sheets>
    <sheet name="CurbOnGrade-B1" sheetId="2" r:id="rId1"/>
    <sheet name="CurbOnGrade-D1" sheetId="3" r:id="rId2"/>
    <sheet name="CurbOnGrade-E1" sheetId="4" r:id="rId3"/>
    <sheet name="CurbOnGrade-F1" sheetId="5" r:id="rId4"/>
    <sheet name="CurbOnGrade-I1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6" l="1"/>
  <c r="B9" i="6"/>
  <c r="B11" i="6"/>
  <c r="B4" i="5"/>
  <c r="B9" i="5"/>
  <c r="B11" i="5"/>
  <c r="B4" i="4"/>
  <c r="B9" i="4"/>
  <c r="B11" i="4"/>
  <c r="B4" i="3"/>
  <c r="B9" i="3"/>
  <c r="B11" i="3"/>
  <c r="B4" i="2"/>
  <c r="B9" i="2"/>
  <c r="B11" i="2"/>
</calcChain>
</file>

<file path=xl/sharedStrings.xml><?xml version="1.0" encoding="utf-8"?>
<sst xmlns="http://schemas.openxmlformats.org/spreadsheetml/2006/main" count="75" uniqueCount="19">
  <si>
    <t>Sx</t>
  </si>
  <si>
    <t>&lt;-Transverse Slope</t>
  </si>
  <si>
    <t>S</t>
  </si>
  <si>
    <t>&lt;-Longitudinal Slope</t>
  </si>
  <si>
    <t>Q</t>
  </si>
  <si>
    <t>&lt;-Discharge (cfs)</t>
  </si>
  <si>
    <t>n</t>
  </si>
  <si>
    <t>&lt;-Manning's n</t>
  </si>
  <si>
    <t>Inlet Intercept Capacity Calculations</t>
  </si>
  <si>
    <t>E</t>
  </si>
  <si>
    <t>Lr</t>
  </si>
  <si>
    <t>ID</t>
  </si>
  <si>
    <t>Exponent in HDM 10-22</t>
  </si>
  <si>
    <t>HDM 10-21</t>
  </si>
  <si>
    <t>B1</t>
  </si>
  <si>
    <t>D1</t>
  </si>
  <si>
    <t>E1</t>
  </si>
  <si>
    <t>F1</t>
  </si>
  <si>
    <t>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</si>
</sst>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C25" sqref="C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14</v>
      </c>
    </row>
    <row r="3" spans="1:3">
      <c r="A3" t="s">
        <v>4</v>
      </c>
      <c r="B3">
        <v>1.3864662474080398</v>
      </c>
      <c r="C3" t="s">
        <v>5</v>
      </c>
    </row>
    <row r="4" spans="1:3">
      <c r="A4" t="s">
        <v>0</v>
      </c>
      <c r="B4">
        <f>1/24</f>
        <v>4.1666666666666664E-2</v>
      </c>
      <c r="C4" t="s">
        <v>1</v>
      </c>
    </row>
    <row r="5" spans="1:3">
      <c r="A5" t="s">
        <v>2</v>
      </c>
      <c r="B5">
        <v>5.0000000000000001E-3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0.3241079</v>
      </c>
      <c r="C9" t="s">
        <v>12</v>
      </c>
    </row>
    <row r="11" spans="1:3">
      <c r="A11" t="s">
        <v>10</v>
      </c>
      <c r="B11">
        <f>0.706*(B3^0.442)*(B5^B9)*(B4^-0.849)/(B6^0.384)</f>
        <v>10.912566751889431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E25" sqref="E25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15</v>
      </c>
    </row>
    <row r="3" spans="1:3">
      <c r="A3" t="s">
        <v>4</v>
      </c>
      <c r="B3">
        <v>1.7330828092600494</v>
      </c>
      <c r="C3" t="s">
        <v>5</v>
      </c>
    </row>
    <row r="4" spans="1:3">
      <c r="A4" t="s">
        <v>0</v>
      </c>
      <c r="B4">
        <f>1/32</f>
        <v>3.125E-2</v>
      </c>
      <c r="C4" t="s">
        <v>1</v>
      </c>
    </row>
    <row r="5" spans="1:3">
      <c r="A5" t="s">
        <v>2</v>
      </c>
      <c r="B5">
        <v>6.0000000000000001E-3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0.33418297600000002</v>
      </c>
      <c r="C9" t="s">
        <v>12</v>
      </c>
    </row>
    <row r="11" spans="1:3">
      <c r="A11" t="s">
        <v>10</v>
      </c>
      <c r="B11">
        <f>0.706*(B3^0.442)*(B5^B9)*(B4^-0.849)/(B6^0.384)</f>
        <v>15.492164463896096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B9" sqref="B9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16</v>
      </c>
    </row>
    <row r="3" spans="1:3">
      <c r="A3" t="s">
        <v>4</v>
      </c>
      <c r="B3">
        <v>1.6020093194840794</v>
      </c>
      <c r="C3" t="s">
        <v>5</v>
      </c>
    </row>
    <row r="4" spans="1:3">
      <c r="A4" t="s">
        <v>0</v>
      </c>
      <c r="B4">
        <f>1/48</f>
        <v>2.0833333333333332E-2</v>
      </c>
      <c r="C4" t="s">
        <v>1</v>
      </c>
    </row>
    <row r="5" spans="1:3">
      <c r="A5" t="s">
        <v>2</v>
      </c>
      <c r="B5">
        <v>6.4999999999999997E-3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0.31349020099999997</v>
      </c>
      <c r="C9" t="s">
        <v>12</v>
      </c>
    </row>
    <row r="11" spans="1:3">
      <c r="A11" t="s">
        <v>10</v>
      </c>
      <c r="B11">
        <f>0.706*(B3^0.442)*(B5^B9)*(B4^-0.849)/(B6^0.384)</f>
        <v>24.06529465636898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zoomScaleNormal="150" zoomScalePageLayoutView="150" workbookViewId="0">
      <selection activeCell="B11" sqref="B11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17</v>
      </c>
    </row>
    <row r="3" spans="1:3">
      <c r="A3" t="s">
        <v>4</v>
      </c>
      <c r="B3">
        <v>1.1388829889423182</v>
      </c>
      <c r="C3" t="s">
        <v>5</v>
      </c>
    </row>
    <row r="4" spans="1:3">
      <c r="A4" t="s">
        <v>0</v>
      </c>
      <c r="B4">
        <f>1/32</f>
        <v>3.125E-2</v>
      </c>
      <c r="C4" t="s">
        <v>1</v>
      </c>
    </row>
    <row r="5" spans="1:3">
      <c r="A5" t="s">
        <v>2</v>
      </c>
      <c r="B5">
        <v>6.0000000000000001E-3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0.33418297600000002</v>
      </c>
      <c r="C9" t="s">
        <v>12</v>
      </c>
    </row>
    <row r="11" spans="1:3">
      <c r="A11" t="s">
        <v>10</v>
      </c>
      <c r="B11">
        <f>0.706*(B3^0.442)*(B5^B9)*(B4^-0.849)/(B6^0.384)</f>
        <v>12.868197763827199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="150" zoomScaleNormal="150" zoomScalePageLayoutView="150" workbookViewId="0">
      <selection activeCell="B9" sqref="B9"/>
    </sheetView>
  </sheetViews>
  <sheetFormatPr baseColWidth="10" defaultRowHeight="15" x14ac:dyDescent="0"/>
  <cols>
    <col min="2" max="2" width="8.6640625" customWidth="1"/>
  </cols>
  <sheetData>
    <row r="1" spans="1:3">
      <c r="A1" t="s">
        <v>8</v>
      </c>
    </row>
    <row r="2" spans="1:3">
      <c r="A2" t="s">
        <v>11</v>
      </c>
      <c r="B2" t="s">
        <v>18</v>
      </c>
    </row>
    <row r="3" spans="1:3">
      <c r="A3" t="s">
        <v>4</v>
      </c>
      <c r="B3">
        <v>3.4545146416511243</v>
      </c>
      <c r="C3" t="s">
        <v>5</v>
      </c>
    </row>
    <row r="4" spans="1:3">
      <c r="A4" t="s">
        <v>0</v>
      </c>
      <c r="B4">
        <f>1/48</f>
        <v>2.0833333333333332E-2</v>
      </c>
      <c r="C4" t="s">
        <v>1</v>
      </c>
    </row>
    <row r="5" spans="1:3">
      <c r="A5" t="s">
        <v>2</v>
      </c>
      <c r="B5">
        <v>3.0000000000000001E-3</v>
      </c>
      <c r="C5" t="s">
        <v>3</v>
      </c>
    </row>
    <row r="6" spans="1:3">
      <c r="A6" t="s">
        <v>6</v>
      </c>
      <c r="B6">
        <v>1.4999999999999999E-2</v>
      </c>
      <c r="C6" t="s">
        <v>7</v>
      </c>
    </row>
    <row r="9" spans="1:3">
      <c r="A9" t="s">
        <v>9</v>
      </c>
      <c r="B9">
        <f>0.207-19.084*B5^2+2.613*B5-0.0001*B4^(-2)+0.007*B4^(-1)-0.049*B5/B4</f>
        <v>0.313211244</v>
      </c>
      <c r="C9" t="s">
        <v>12</v>
      </c>
    </row>
    <row r="11" spans="1:3">
      <c r="A11" t="s">
        <v>10</v>
      </c>
      <c r="B11">
        <f>0.706*(B3^0.442)*(B5^B9)*(B4^-0.849)/(B6^0.384)</f>
        <v>26.566390283260993</v>
      </c>
      <c r="C11" t="s">
        <v>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CurbOnGrade-B1</vt:lpstr>
      <vt:lpstr>CurbOnGrade-D1</vt:lpstr>
      <vt:lpstr>CurbOnGrade-E1</vt:lpstr>
      <vt:lpstr>CurbOnGrade-F1</vt:lpstr>
      <vt:lpstr>CurbOnGrade-I1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 cleveland</cp:lastModifiedBy>
  <dcterms:created xsi:type="dcterms:W3CDTF">2013-07-11T18:56:48Z</dcterms:created>
  <dcterms:modified xsi:type="dcterms:W3CDTF">2014-03-09T20:07:50Z</dcterms:modified>
</cp:coreProperties>
</file>